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4" r:id="rId1"/>
  </sheets>
  <calcPr calcId="145621" fullPrecision="0"/>
</workbook>
</file>

<file path=xl/calcChain.xml><?xml version="1.0" encoding="utf-8"?>
<calcChain xmlns="http://schemas.openxmlformats.org/spreadsheetml/2006/main">
  <c r="H82" i="4" l="1"/>
  <c r="G82" i="4"/>
  <c r="F82" i="4"/>
  <c r="E82" i="4"/>
  <c r="D81" i="4"/>
  <c r="D80" i="4"/>
  <c r="D79" i="4"/>
  <c r="D78" i="4"/>
  <c r="D77" i="4"/>
  <c r="D76" i="4"/>
  <c r="D75" i="4"/>
  <c r="D74" i="4"/>
  <c r="D71" i="4"/>
  <c r="D70" i="4"/>
  <c r="D69" i="4"/>
  <c r="D68" i="4"/>
  <c r="D67" i="4"/>
  <c r="D66" i="4"/>
  <c r="H64" i="4"/>
  <c r="H72" i="4" s="1"/>
  <c r="G64" i="4"/>
  <c r="G72" i="4" s="1"/>
  <c r="F64" i="4"/>
  <c r="F72" i="4" s="1"/>
  <c r="E64" i="4"/>
  <c r="E72" i="4" s="1"/>
  <c r="H62" i="4"/>
  <c r="G62" i="4"/>
  <c r="F62" i="4"/>
  <c r="E62" i="4"/>
  <c r="D61" i="4"/>
  <c r="D62" i="4" s="1"/>
  <c r="H59" i="4"/>
  <c r="G59" i="4"/>
  <c r="F59" i="4"/>
  <c r="E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H24" i="4"/>
  <c r="G24" i="4"/>
  <c r="E24" i="4"/>
  <c r="D23" i="4"/>
  <c r="D22" i="4"/>
  <c r="F21" i="4"/>
  <c r="F24" i="4" s="1"/>
  <c r="H19" i="4"/>
  <c r="G19" i="4"/>
  <c r="F19" i="4"/>
  <c r="E19" i="4"/>
  <c r="D19" i="4"/>
  <c r="D18" i="4"/>
  <c r="H16" i="4"/>
  <c r="H84" i="4" s="1"/>
  <c r="F16" i="4"/>
  <c r="E16" i="4"/>
  <c r="D15" i="4"/>
  <c r="D14" i="4"/>
  <c r="G13" i="4"/>
  <c r="G16" i="4" s="1"/>
  <c r="D13" i="4" l="1"/>
  <c r="D16" i="4" s="1"/>
  <c r="E84" i="4"/>
  <c r="D59" i="4"/>
  <c r="D82" i="4"/>
  <c r="G84" i="4"/>
  <c r="F84" i="4"/>
  <c r="D21" i="4"/>
  <c r="D24" i="4" s="1"/>
  <c r="D84" i="4" s="1"/>
  <c r="D64" i="4"/>
  <c r="D72" i="4" s="1"/>
</calcChain>
</file>

<file path=xl/sharedStrings.xml><?xml version="1.0" encoding="utf-8"?>
<sst xmlns="http://schemas.openxmlformats.org/spreadsheetml/2006/main" count="172" uniqueCount="91">
  <si>
    <t>№</t>
  </si>
  <si>
    <t>Наименование мероприятия</t>
  </si>
  <si>
    <t>Срок реализации, гг.</t>
  </si>
  <si>
    <t>Планируемый объем финансирования, тыс. руб.</t>
  </si>
  <si>
    <t>в том числе по годам</t>
  </si>
  <si>
    <t>Ответственный исполнитель</t>
  </si>
  <si>
    <t>МБУ «Управление ЖКХ»</t>
  </si>
  <si>
    <t>Обкос газонов с естественной травяной растительностью</t>
  </si>
  <si>
    <t>Текущее содержание водоотводных кюветов</t>
  </si>
  <si>
    <t>Текущее содержание мест захоронения</t>
  </si>
  <si>
    <t>Оплата за потребленную электрическую энергию объектами наружного уличного освещения</t>
  </si>
  <si>
    <t>Техническое обслуживание и текущий ремонт объектов наружного уличного освещения</t>
  </si>
  <si>
    <t>Текущее содержание памятника в г. Кинеле</t>
  </si>
  <si>
    <t>Текущее содержание обелиска в п.г.т. Усть-Кинельский</t>
  </si>
  <si>
    <t>Текущее содержание памятников, обелиска в п.г.т. Алексеевка</t>
  </si>
  <si>
    <t>Текущее содержание базы отдыха</t>
  </si>
  <si>
    <t>Осуществление санитарно-противоэпидемических (профилактических) мероприятий защиты населения – отлов безнадзорных животных (собак)</t>
  </si>
  <si>
    <t>Содержание зеленых насаждений (спиливание сухих, аварийных деревьев, обрезка  ветвей)</t>
  </si>
  <si>
    <t>Содержание контейнерных площадок</t>
  </si>
  <si>
    <t>Оплата за потребленную электрическую энергию светофорными объектами</t>
  </si>
  <si>
    <t>Техническое обслуживание и текущий ремонт светофорных объектов</t>
  </si>
  <si>
    <t>Приобретение контейнеров - мусоросборников</t>
  </si>
  <si>
    <t>Ремонт и устройство контейнерных площадок</t>
  </si>
  <si>
    <t>Приобретение и установка уличных урн</t>
  </si>
  <si>
    <t>Приобретение и установка остановочных павильонов</t>
  </si>
  <si>
    <t>Приобретение и установка малых архитектурных форм, детских площадок, спортивных сооружений</t>
  </si>
  <si>
    <t>Ликвидация несанкционированных свалок</t>
  </si>
  <si>
    <t>Покраска уличных урн</t>
  </si>
  <si>
    <t>Обслуживание систем видеонаблюдения</t>
  </si>
  <si>
    <t>Приобретение и установка скамеек уличных</t>
  </si>
  <si>
    <t>Благоустройство территорий массового отдыха населения (пл. Мира, г. Кинель)</t>
  </si>
  <si>
    <t>Техническое обследование строительных конструкций мостовых сооружений</t>
  </si>
  <si>
    <t>Приобретение люков для канализационных и водопроводных колодцев</t>
  </si>
  <si>
    <t>Администрация городского округа Кинель</t>
  </si>
  <si>
    <t>Всего по Программе:</t>
  </si>
  <si>
    <t>Перечень программных мероприятий</t>
  </si>
  <si>
    <t>Техническое обслуживание  и ремонт дорожных знаков</t>
  </si>
  <si>
    <t>Текущее содержание автодорог и тротуаров (содержание дорог, тротуаров, остановочных павильонов, проведение месячника по санитарной очистке территории, подготовка к проведению праздничных мероприятий, откачка талых и дождевых вод в местах их скопления)</t>
  </si>
  <si>
    <t>Установка уличных сборно-разборных конструкций в качестве праздничного оформления новогодних мероприятий</t>
  </si>
  <si>
    <t xml:space="preserve">Устройство ограждения мест захоронения </t>
  </si>
  <si>
    <t>Установка торговых рядов уличных</t>
  </si>
  <si>
    <t>Техническое обслуживание газового оборудования мемориального комплекса "Вечный огонь"</t>
  </si>
  <si>
    <t>2014-2015</t>
  </si>
  <si>
    <t xml:space="preserve">к муниципальной программе городского округа Кинель Самарской области "Комплексное благоустройство городского округа Кинель Самарской области на 2014-2017 годы" </t>
  </si>
  <si>
    <t>2014-2017</t>
  </si>
  <si>
    <t>Текущее содержание парка Победы в г. Кинеле</t>
  </si>
  <si>
    <t>Текущее содержание Детского парка в г. Кинеле</t>
  </si>
  <si>
    <t>Покраска контейнеров  для сбора твердых бытовых отходов</t>
  </si>
  <si>
    <t>Компенсация выпадающих доходов по вывозу крупногабаритных отходов</t>
  </si>
  <si>
    <t>Благоустройство Детского парка в г. Кинеле</t>
  </si>
  <si>
    <t>Благоустройство  парка Победы в г. Кинеле</t>
  </si>
  <si>
    <t>Компенсация выпадающих доходов по вывозу нечистот</t>
  </si>
  <si>
    <t>Обеспечение выполнения муниципального задания учреждения на предоставление муниципальных услуг (МБУ "Управление ЖКХ")</t>
  </si>
  <si>
    <t>Мероприятия в области содействия занятости населения</t>
  </si>
  <si>
    <t>Управление архитектуры и градостроительства городского округа Кинель</t>
  </si>
  <si>
    <t>2015-2017</t>
  </si>
  <si>
    <t>Технологическое присоединение спортивной площадки к электрическим сетям</t>
  </si>
  <si>
    <t xml:space="preserve">"Приложение № 1 </t>
  </si>
  <si>
    <t>Закупка техники для муниципальных нужд</t>
  </si>
  <si>
    <t>Проведение ремонта фасадов многоквартирных  жилых домов, дворовых территорий (проездов) многоквартирных жилых домов</t>
  </si>
  <si>
    <t>в том числе:</t>
  </si>
  <si>
    <t>софинансирование ремонта фасадов многокватирных жилых домов (городской бюджет)</t>
  </si>
  <si>
    <t>софинансирование ремонта фасадов многокватирных жилых домов (областной бюджет)</t>
  </si>
  <si>
    <t>проведение ремонта фасадов многокватирных жилых домов</t>
  </si>
  <si>
    <t>софинансирование ремонта дворовых территорий (проездов) многокватирных жилых домов (городской бюджет)</t>
  </si>
  <si>
    <t>софинансирование ремонта дворовых территорий (проездов) многокватирных жилых домов (областной бюджет)</t>
  </si>
  <si>
    <t xml:space="preserve"> ремонт дворовых территорий (проездов) многокватирных жилых домов</t>
  </si>
  <si>
    <t>Замена осветительных устройств для наружного уличного освещения</t>
  </si>
  <si>
    <t>2014-2016</t>
  </si>
  <si>
    <t>Ремонт остановочных павильонов</t>
  </si>
  <si>
    <t>Поставка и транспортировка газа для газового оборудования мемориального комплекса "Вечный огонь"</t>
  </si>
  <si>
    <t>Приложение № 1</t>
  </si>
  <si>
    <t>к постановлению администрации городского округа Кинель</t>
  </si>
  <si>
    <t>Мероприятия по  праздничному ооформлению мест общего пользования</t>
  </si>
  <si>
    <t>Приобретение и установка информационных щитов</t>
  </si>
  <si>
    <t>Раздел 1. Содержание дорог и инженерных сооружений</t>
  </si>
  <si>
    <t>Раздел 3. Уличное освещение</t>
  </si>
  <si>
    <t>Раздел 5.  Коммунальное хозяйство</t>
  </si>
  <si>
    <t>Раздел 6. Жилищное хозяйство</t>
  </si>
  <si>
    <t>Итого по разделу 1:</t>
  </si>
  <si>
    <t>Итого по разделу 2:</t>
  </si>
  <si>
    <t>Итого по разделу 3:</t>
  </si>
  <si>
    <t>Итого по разделу 4:</t>
  </si>
  <si>
    <t>Итого по разделу 5:</t>
  </si>
  <si>
    <t>Итого по разделу 6:</t>
  </si>
  <si>
    <t>Итого по разделу 7:</t>
  </si>
  <si>
    <t>Раздел 2. Содержание мест захоронения</t>
  </si>
  <si>
    <t>Раздел 4. Прочие мероприятия по благоустройству</t>
  </si>
  <si>
    <t>Раздел 7. Другие вопросы в области жилищно-коммунального хозяйства и благоустройства</t>
  </si>
  <si>
    <t>Ремонт памятников, обелисков</t>
  </si>
  <si>
    <t>от  01.06.2015г.  № 1756_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</si>
</sst>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_р_.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0" fontId="5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164" fontId="4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zoomScaleNormal="100" workbookViewId="0">
      <selection activeCell="F3" sqref="F3"/>
    </sheetView>
  </sheetViews>
  <sheetFormatPr defaultRowHeight="15" x14ac:dyDescent="0.25"/>
  <cols>
    <col min="1" max="1" width="7" style="1" customWidth="1"/>
    <col min="2" max="2" width="54.140625" style="2" customWidth="1"/>
    <col min="3" max="3" width="13" style="1" customWidth="1"/>
    <col min="4" max="4" width="17.5703125" style="1" customWidth="1"/>
    <col min="5" max="5" width="17.85546875" style="1" customWidth="1"/>
    <col min="6" max="6" width="17.42578125" style="1" customWidth="1"/>
    <col min="7" max="8" width="15.28515625" style="1" customWidth="1"/>
    <col min="9" max="9" width="28.28515625" style="1" customWidth="1"/>
    <col min="10" max="13" width="12.28515625" style="1" customWidth="1"/>
    <col min="14" max="16384" width="9.140625" style="1"/>
  </cols>
  <sheetData>
    <row r="1" spans="1:11" ht="18.75" x14ac:dyDescent="0.3">
      <c r="F1" s="11" t="s">
        <v>71</v>
      </c>
      <c r="G1" s="11"/>
      <c r="H1" s="11"/>
      <c r="I1" s="11"/>
    </row>
    <row r="2" spans="1:11" ht="18.75" x14ac:dyDescent="0.3">
      <c r="F2" s="11" t="s">
        <v>72</v>
      </c>
      <c r="G2" s="11"/>
      <c r="H2" s="11"/>
      <c r="I2" s="11"/>
    </row>
    <row r="3" spans="1:11" ht="18.75" x14ac:dyDescent="0.3">
      <c r="F3" s="11" t="s">
        <v>90</v>
      </c>
      <c r="G3" s="11"/>
      <c r="H3" s="11"/>
      <c r="I3" s="11"/>
    </row>
    <row r="4" spans="1:11" ht="18.75" x14ac:dyDescent="0.3">
      <c r="F4" s="11"/>
      <c r="G4" s="11"/>
      <c r="H4" s="11"/>
      <c r="I4" s="11"/>
    </row>
    <row r="5" spans="1:11" s="11" customFormat="1" ht="18.75" x14ac:dyDescent="0.3">
      <c r="B5" s="12"/>
      <c r="F5" s="19" t="s">
        <v>57</v>
      </c>
      <c r="G5" s="19"/>
      <c r="H5" s="19"/>
      <c r="I5" s="19"/>
    </row>
    <row r="6" spans="1:11" s="11" customFormat="1" ht="18.75" x14ac:dyDescent="0.3">
      <c r="B6" s="12"/>
      <c r="F6" s="19" t="s">
        <v>43</v>
      </c>
      <c r="G6" s="19"/>
      <c r="H6" s="19"/>
      <c r="I6" s="19"/>
    </row>
    <row r="7" spans="1:11" s="11" customFormat="1" ht="18.75" x14ac:dyDescent="0.3">
      <c r="B7" s="12"/>
      <c r="F7" s="19"/>
      <c r="G7" s="19"/>
      <c r="H7" s="19"/>
      <c r="I7" s="19"/>
    </row>
    <row r="8" spans="1:11" ht="18.75" x14ac:dyDescent="0.25">
      <c r="A8" s="20" t="s">
        <v>35</v>
      </c>
      <c r="B8" s="20"/>
      <c r="C8" s="20"/>
      <c r="D8" s="20"/>
      <c r="E8" s="20"/>
      <c r="F8" s="20"/>
      <c r="G8" s="20"/>
      <c r="H8" s="20"/>
      <c r="I8" s="20"/>
    </row>
    <row r="10" spans="1:11" ht="18.75" x14ac:dyDescent="0.25">
      <c r="A10" s="21" t="s">
        <v>0</v>
      </c>
      <c r="B10" s="21" t="s">
        <v>1</v>
      </c>
      <c r="C10" s="21" t="s">
        <v>2</v>
      </c>
      <c r="D10" s="21" t="s">
        <v>3</v>
      </c>
      <c r="E10" s="22" t="s">
        <v>4</v>
      </c>
      <c r="F10" s="23"/>
      <c r="G10" s="23"/>
      <c r="H10" s="24"/>
      <c r="I10" s="21" t="s">
        <v>5</v>
      </c>
    </row>
    <row r="11" spans="1:11" ht="18.75" x14ac:dyDescent="0.25">
      <c r="A11" s="21"/>
      <c r="B11" s="21"/>
      <c r="C11" s="21"/>
      <c r="D11" s="21"/>
      <c r="E11" s="17">
        <v>2014</v>
      </c>
      <c r="F11" s="17">
        <v>2015</v>
      </c>
      <c r="G11" s="17">
        <v>2016</v>
      </c>
      <c r="H11" s="17">
        <v>2017</v>
      </c>
      <c r="I11" s="21"/>
      <c r="K11" s="16"/>
    </row>
    <row r="12" spans="1:11" ht="37.5" x14ac:dyDescent="0.3">
      <c r="A12" s="3"/>
      <c r="B12" s="17" t="s">
        <v>75</v>
      </c>
      <c r="C12" s="3"/>
      <c r="D12" s="4"/>
      <c r="E12" s="4"/>
      <c r="F12" s="4"/>
      <c r="G12" s="4"/>
      <c r="H12" s="4"/>
      <c r="I12" s="3"/>
    </row>
    <row r="13" spans="1:11" ht="131.25" x14ac:dyDescent="0.25">
      <c r="A13" s="5">
        <v>1</v>
      </c>
      <c r="B13" s="6" t="s">
        <v>37</v>
      </c>
      <c r="C13" s="5" t="s">
        <v>44</v>
      </c>
      <c r="D13" s="7">
        <f>E13+F13+G13+H13</f>
        <v>51787.843999999997</v>
      </c>
      <c r="E13" s="7">
        <v>12987.25</v>
      </c>
      <c r="F13" s="7">
        <v>13636.751</v>
      </c>
      <c r="G13" s="7">
        <f>14250.257-0.414</f>
        <v>14249.843000000001</v>
      </c>
      <c r="H13" s="7">
        <v>10914</v>
      </c>
      <c r="I13" s="5" t="s">
        <v>6</v>
      </c>
    </row>
    <row r="14" spans="1:11" ht="37.5" x14ac:dyDescent="0.25">
      <c r="A14" s="5">
        <v>2</v>
      </c>
      <c r="B14" s="6" t="s">
        <v>7</v>
      </c>
      <c r="C14" s="5" t="s">
        <v>68</v>
      </c>
      <c r="D14" s="7">
        <f t="shared" ref="D14:D15" si="0">E14+F14+G14+H14</f>
        <v>5951.5680000000002</v>
      </c>
      <c r="E14" s="7">
        <v>1891.0360000000001</v>
      </c>
      <c r="F14" s="7">
        <v>1985.59</v>
      </c>
      <c r="G14" s="7">
        <v>2074.942</v>
      </c>
      <c r="H14" s="7"/>
      <c r="I14" s="5" t="s">
        <v>6</v>
      </c>
    </row>
    <row r="15" spans="1:11" ht="37.5" x14ac:dyDescent="0.25">
      <c r="A15" s="5">
        <v>3</v>
      </c>
      <c r="B15" s="6" t="s">
        <v>8</v>
      </c>
      <c r="C15" s="5" t="s">
        <v>68</v>
      </c>
      <c r="D15" s="7">
        <f t="shared" si="0"/>
        <v>3307.7750000000001</v>
      </c>
      <c r="E15" s="7">
        <v>1051.0050000000001</v>
      </c>
      <c r="F15" s="7">
        <v>1103.5550000000001</v>
      </c>
      <c r="G15" s="7">
        <v>1153.2149999999999</v>
      </c>
      <c r="H15" s="7"/>
      <c r="I15" s="5" t="s">
        <v>6</v>
      </c>
    </row>
    <row r="16" spans="1:11" ht="18.75" x14ac:dyDescent="0.25">
      <c r="A16" s="5"/>
      <c r="B16" s="6" t="s">
        <v>79</v>
      </c>
      <c r="C16" s="5"/>
      <c r="D16" s="7">
        <f>SUM(D13:D15)</f>
        <v>61047.186999999998</v>
      </c>
      <c r="E16" s="7">
        <f t="shared" ref="E16:H16" si="1">SUM(E13:E15)</f>
        <v>15929.290999999999</v>
      </c>
      <c r="F16" s="7">
        <f t="shared" si="1"/>
        <v>16725.896000000001</v>
      </c>
      <c r="G16" s="7">
        <f t="shared" si="1"/>
        <v>17478</v>
      </c>
      <c r="H16" s="7">
        <f t="shared" si="1"/>
        <v>10914</v>
      </c>
      <c r="I16" s="5"/>
      <c r="K16" s="8"/>
    </row>
    <row r="17" spans="1:11" ht="18.75" x14ac:dyDescent="0.25">
      <c r="A17" s="5"/>
      <c r="B17" s="17" t="s">
        <v>86</v>
      </c>
      <c r="C17" s="5"/>
      <c r="D17" s="7"/>
      <c r="E17" s="7"/>
      <c r="F17" s="7"/>
      <c r="G17" s="7"/>
      <c r="H17" s="7"/>
      <c r="I17" s="5"/>
    </row>
    <row r="18" spans="1:11" ht="37.5" x14ac:dyDescent="0.25">
      <c r="A18" s="5">
        <v>1</v>
      </c>
      <c r="B18" s="6" t="s">
        <v>9</v>
      </c>
      <c r="C18" s="5" t="s">
        <v>44</v>
      </c>
      <c r="D18" s="7">
        <f>E18+F18+G18+H18</f>
        <v>3784.1039999999998</v>
      </c>
      <c r="E18" s="7">
        <v>882</v>
      </c>
      <c r="F18" s="7">
        <v>926.10400000000004</v>
      </c>
      <c r="G18" s="7">
        <v>968</v>
      </c>
      <c r="H18" s="7">
        <v>1008</v>
      </c>
      <c r="I18" s="5" t="s">
        <v>6</v>
      </c>
    </row>
    <row r="19" spans="1:11" ht="18.75" x14ac:dyDescent="0.25">
      <c r="A19" s="5"/>
      <c r="B19" s="6" t="s">
        <v>80</v>
      </c>
      <c r="C19" s="5"/>
      <c r="D19" s="7">
        <f>D18</f>
        <v>3784.1039999999998</v>
      </c>
      <c r="E19" s="7">
        <f t="shared" ref="E19:H19" si="2">E18</f>
        <v>882</v>
      </c>
      <c r="F19" s="7">
        <f t="shared" si="2"/>
        <v>926.10400000000004</v>
      </c>
      <c r="G19" s="7">
        <f t="shared" si="2"/>
        <v>968</v>
      </c>
      <c r="H19" s="7">
        <f t="shared" si="2"/>
        <v>1008</v>
      </c>
      <c r="I19" s="5"/>
    </row>
    <row r="20" spans="1:11" ht="18.75" x14ac:dyDescent="0.25">
      <c r="A20" s="5"/>
      <c r="B20" s="17" t="s">
        <v>76</v>
      </c>
      <c r="C20" s="5"/>
      <c r="D20" s="7"/>
      <c r="E20" s="7"/>
      <c r="F20" s="7"/>
      <c r="G20" s="7"/>
      <c r="H20" s="7"/>
      <c r="I20" s="5"/>
    </row>
    <row r="21" spans="1:11" ht="56.25" x14ac:dyDescent="0.25">
      <c r="A21" s="5">
        <v>1</v>
      </c>
      <c r="B21" s="6" t="s">
        <v>10</v>
      </c>
      <c r="C21" s="5" t="s">
        <v>68</v>
      </c>
      <c r="D21" s="7">
        <f>E21+F21+G21+H21</f>
        <v>37540.067000000003</v>
      </c>
      <c r="E21" s="7">
        <v>15555.8</v>
      </c>
      <c r="F21" s="7">
        <f>17729-244.733</f>
        <v>17484.267</v>
      </c>
      <c r="G21" s="7">
        <v>4500</v>
      </c>
      <c r="H21" s="7"/>
      <c r="I21" s="5" t="s">
        <v>6</v>
      </c>
    </row>
    <row r="22" spans="1:11" ht="37.5" x14ac:dyDescent="0.25">
      <c r="A22" s="5">
        <v>2</v>
      </c>
      <c r="B22" s="6" t="s">
        <v>67</v>
      </c>
      <c r="C22" s="5">
        <v>2015</v>
      </c>
      <c r="D22" s="7">
        <f>E22+F22+G22+H22</f>
        <v>100</v>
      </c>
      <c r="E22" s="7"/>
      <c r="F22" s="7">
        <v>100</v>
      </c>
      <c r="G22" s="7"/>
      <c r="H22" s="7"/>
      <c r="I22" s="5" t="s">
        <v>6</v>
      </c>
    </row>
    <row r="23" spans="1:11" ht="56.25" x14ac:dyDescent="0.25">
      <c r="A23" s="5">
        <v>3</v>
      </c>
      <c r="B23" s="6" t="s">
        <v>11</v>
      </c>
      <c r="C23" s="5" t="s">
        <v>42</v>
      </c>
      <c r="D23" s="7">
        <f>E23+F23+G23+H23</f>
        <v>8629.7330000000002</v>
      </c>
      <c r="E23" s="7">
        <v>4085</v>
      </c>
      <c r="F23" s="7">
        <v>4544.7330000000002</v>
      </c>
      <c r="G23" s="7"/>
      <c r="H23" s="7"/>
      <c r="I23" s="5" t="s">
        <v>6</v>
      </c>
    </row>
    <row r="24" spans="1:11" ht="18.75" x14ac:dyDescent="0.25">
      <c r="A24" s="5"/>
      <c r="B24" s="6" t="s">
        <v>81</v>
      </c>
      <c r="C24" s="5"/>
      <c r="D24" s="7">
        <f>SUM(D21:D23)</f>
        <v>46269.8</v>
      </c>
      <c r="E24" s="7">
        <f t="shared" ref="E24:H24" si="3">SUM(E21:E23)</f>
        <v>19640.8</v>
      </c>
      <c r="F24" s="7">
        <f t="shared" si="3"/>
        <v>22129</v>
      </c>
      <c r="G24" s="7">
        <f t="shared" si="3"/>
        <v>4500</v>
      </c>
      <c r="H24" s="7">
        <f t="shared" si="3"/>
        <v>0</v>
      </c>
      <c r="I24" s="5"/>
      <c r="K24" s="8"/>
    </row>
    <row r="25" spans="1:11" ht="37.5" x14ac:dyDescent="0.25">
      <c r="A25" s="5"/>
      <c r="B25" s="17" t="s">
        <v>87</v>
      </c>
      <c r="C25" s="5"/>
      <c r="D25" s="7"/>
      <c r="E25" s="7"/>
      <c r="F25" s="7"/>
      <c r="G25" s="7"/>
      <c r="H25" s="7"/>
      <c r="I25" s="5"/>
    </row>
    <row r="26" spans="1:11" ht="37.5" x14ac:dyDescent="0.25">
      <c r="A26" s="5">
        <v>1</v>
      </c>
      <c r="B26" s="6" t="s">
        <v>45</v>
      </c>
      <c r="C26" s="5" t="s">
        <v>42</v>
      </c>
      <c r="D26" s="7">
        <f>E26+F26+G26</f>
        <v>1128.6010000000001</v>
      </c>
      <c r="E26" s="7">
        <v>550.53700000000003</v>
      </c>
      <c r="F26" s="7">
        <v>578.06399999999996</v>
      </c>
      <c r="G26" s="7"/>
      <c r="H26" s="7"/>
      <c r="I26" s="5" t="s">
        <v>6</v>
      </c>
    </row>
    <row r="27" spans="1:11" ht="37.5" x14ac:dyDescent="0.25">
      <c r="A27" s="5">
        <v>2</v>
      </c>
      <c r="B27" s="6" t="s">
        <v>46</v>
      </c>
      <c r="C27" s="5" t="s">
        <v>42</v>
      </c>
      <c r="D27" s="7">
        <f t="shared" ref="D27:D56" si="4">E27+F27+G27</f>
        <v>1597.7370000000001</v>
      </c>
      <c r="E27" s="7">
        <v>779.38400000000001</v>
      </c>
      <c r="F27" s="7">
        <v>818.35299999999995</v>
      </c>
      <c r="G27" s="7"/>
      <c r="H27" s="7"/>
      <c r="I27" s="5" t="s">
        <v>6</v>
      </c>
    </row>
    <row r="28" spans="1:11" ht="56.25" x14ac:dyDescent="0.25">
      <c r="A28" s="5">
        <v>3</v>
      </c>
      <c r="B28" s="6" t="s">
        <v>38</v>
      </c>
      <c r="C28" s="5" t="s">
        <v>42</v>
      </c>
      <c r="D28" s="7">
        <f t="shared" si="4"/>
        <v>378.74700000000001</v>
      </c>
      <c r="E28" s="7">
        <v>184.8</v>
      </c>
      <c r="F28" s="7">
        <v>193.947</v>
      </c>
      <c r="G28" s="7"/>
      <c r="H28" s="7"/>
      <c r="I28" s="5" t="s">
        <v>6</v>
      </c>
    </row>
    <row r="29" spans="1:11" ht="37.5" x14ac:dyDescent="0.25">
      <c r="A29" s="5">
        <v>4</v>
      </c>
      <c r="B29" s="6" t="s">
        <v>73</v>
      </c>
      <c r="C29" s="5" t="s">
        <v>42</v>
      </c>
      <c r="D29" s="7">
        <f t="shared" si="4"/>
        <v>1335.9849999999999</v>
      </c>
      <c r="E29" s="7">
        <v>651.70000000000005</v>
      </c>
      <c r="F29" s="7">
        <v>684.28499999999997</v>
      </c>
      <c r="G29" s="7"/>
      <c r="H29" s="7"/>
      <c r="I29" s="5" t="s">
        <v>6</v>
      </c>
    </row>
    <row r="30" spans="1:11" ht="37.5" x14ac:dyDescent="0.25">
      <c r="A30" s="5">
        <v>5</v>
      </c>
      <c r="B30" s="6" t="s">
        <v>12</v>
      </c>
      <c r="C30" s="5" t="s">
        <v>42</v>
      </c>
      <c r="D30" s="7">
        <f t="shared" si="4"/>
        <v>156.15</v>
      </c>
      <c r="E30" s="7">
        <v>76.171000000000006</v>
      </c>
      <c r="F30" s="7">
        <v>79.978999999999999</v>
      </c>
      <c r="G30" s="7"/>
      <c r="H30" s="7"/>
      <c r="I30" s="5" t="s">
        <v>6</v>
      </c>
    </row>
    <row r="31" spans="1:11" ht="37.5" x14ac:dyDescent="0.25">
      <c r="A31" s="5">
        <v>6</v>
      </c>
      <c r="B31" s="6" t="s">
        <v>13</v>
      </c>
      <c r="C31" s="5" t="s">
        <v>42</v>
      </c>
      <c r="D31" s="7">
        <f t="shared" si="4"/>
        <v>151.97999999999999</v>
      </c>
      <c r="E31" s="7">
        <v>74.14</v>
      </c>
      <c r="F31" s="7">
        <v>77.84</v>
      </c>
      <c r="G31" s="7"/>
      <c r="H31" s="7"/>
      <c r="I31" s="5" t="s">
        <v>6</v>
      </c>
    </row>
    <row r="32" spans="1:11" ht="37.5" x14ac:dyDescent="0.25">
      <c r="A32" s="5">
        <v>7</v>
      </c>
      <c r="B32" s="6" t="s">
        <v>14</v>
      </c>
      <c r="C32" s="5" t="s">
        <v>42</v>
      </c>
      <c r="D32" s="7">
        <f t="shared" si="4"/>
        <v>824.7</v>
      </c>
      <c r="E32" s="7">
        <v>402.29</v>
      </c>
      <c r="F32" s="7">
        <v>422.41</v>
      </c>
      <c r="G32" s="7"/>
      <c r="H32" s="7"/>
      <c r="I32" s="5" t="s">
        <v>6</v>
      </c>
    </row>
    <row r="33" spans="1:9" ht="37.5" x14ac:dyDescent="0.25">
      <c r="A33" s="5">
        <v>8</v>
      </c>
      <c r="B33" s="6" t="s">
        <v>15</v>
      </c>
      <c r="C33" s="5" t="s">
        <v>42</v>
      </c>
      <c r="D33" s="7">
        <f t="shared" si="4"/>
        <v>893.10500000000002</v>
      </c>
      <c r="E33" s="7">
        <v>435.66</v>
      </c>
      <c r="F33" s="7">
        <v>457.44499999999999</v>
      </c>
      <c r="G33" s="7"/>
      <c r="H33" s="7"/>
      <c r="I33" s="5" t="s">
        <v>6</v>
      </c>
    </row>
    <row r="34" spans="1:9" ht="75" x14ac:dyDescent="0.25">
      <c r="A34" s="5">
        <v>9</v>
      </c>
      <c r="B34" s="6" t="s">
        <v>16</v>
      </c>
      <c r="C34" s="5" t="s">
        <v>42</v>
      </c>
      <c r="D34" s="7">
        <f t="shared" si="4"/>
        <v>1439.828</v>
      </c>
      <c r="E34" s="7">
        <v>704.55</v>
      </c>
      <c r="F34" s="7">
        <v>735.27800000000002</v>
      </c>
      <c r="G34" s="7"/>
      <c r="H34" s="7"/>
      <c r="I34" s="5" t="s">
        <v>6</v>
      </c>
    </row>
    <row r="35" spans="1:9" ht="56.25" x14ac:dyDescent="0.25">
      <c r="A35" s="5">
        <v>10</v>
      </c>
      <c r="B35" s="6" t="s">
        <v>17</v>
      </c>
      <c r="C35" s="5" t="s">
        <v>42</v>
      </c>
      <c r="D35" s="7">
        <f t="shared" si="4"/>
        <v>1922.838</v>
      </c>
      <c r="E35" s="7">
        <v>922.83799999999997</v>
      </c>
      <c r="F35" s="7">
        <v>1000</v>
      </c>
      <c r="G35" s="7"/>
      <c r="H35" s="7"/>
      <c r="I35" s="5" t="s">
        <v>6</v>
      </c>
    </row>
    <row r="36" spans="1:9" ht="37.5" x14ac:dyDescent="0.25">
      <c r="A36" s="5">
        <v>11</v>
      </c>
      <c r="B36" s="6" t="s">
        <v>18</v>
      </c>
      <c r="C36" s="5" t="s">
        <v>42</v>
      </c>
      <c r="D36" s="7">
        <f t="shared" si="4"/>
        <v>13101.766</v>
      </c>
      <c r="E36" s="7">
        <v>6391.1049999999996</v>
      </c>
      <c r="F36" s="7">
        <v>6710.6610000000001</v>
      </c>
      <c r="G36" s="7"/>
      <c r="H36" s="7"/>
      <c r="I36" s="5" t="s">
        <v>6</v>
      </c>
    </row>
    <row r="37" spans="1:9" ht="37.5" x14ac:dyDescent="0.25">
      <c r="A37" s="5">
        <v>12</v>
      </c>
      <c r="B37" s="6" t="s">
        <v>19</v>
      </c>
      <c r="C37" s="5" t="s">
        <v>42</v>
      </c>
      <c r="D37" s="7">
        <f t="shared" si="4"/>
        <v>933.66099999999994</v>
      </c>
      <c r="E37" s="7">
        <v>448.661</v>
      </c>
      <c r="F37" s="7">
        <v>485</v>
      </c>
      <c r="G37" s="7"/>
      <c r="H37" s="7"/>
      <c r="I37" s="5" t="s">
        <v>6</v>
      </c>
    </row>
    <row r="38" spans="1:9" ht="37.5" x14ac:dyDescent="0.25">
      <c r="A38" s="5">
        <v>13</v>
      </c>
      <c r="B38" s="6" t="s">
        <v>20</v>
      </c>
      <c r="C38" s="5" t="s">
        <v>42</v>
      </c>
      <c r="D38" s="7">
        <f t="shared" si="4"/>
        <v>2223.558</v>
      </c>
      <c r="E38" s="7">
        <v>1115.1500000000001</v>
      </c>
      <c r="F38" s="7">
        <v>1108.4079999999999</v>
      </c>
      <c r="G38" s="7"/>
      <c r="H38" s="7"/>
      <c r="I38" s="5" t="s">
        <v>6</v>
      </c>
    </row>
    <row r="39" spans="1:9" ht="37.5" x14ac:dyDescent="0.25">
      <c r="A39" s="5">
        <v>14</v>
      </c>
      <c r="B39" s="6" t="s">
        <v>36</v>
      </c>
      <c r="C39" s="5" t="s">
        <v>42</v>
      </c>
      <c r="D39" s="7">
        <f t="shared" si="4"/>
        <v>1406.066</v>
      </c>
      <c r="E39" s="7">
        <v>603.09199999999998</v>
      </c>
      <c r="F39" s="7">
        <v>802.97400000000005</v>
      </c>
      <c r="G39" s="7"/>
      <c r="H39" s="7"/>
      <c r="I39" s="5" t="s">
        <v>6</v>
      </c>
    </row>
    <row r="40" spans="1:9" ht="37.5" x14ac:dyDescent="0.25">
      <c r="A40" s="5">
        <v>15</v>
      </c>
      <c r="B40" s="6" t="s">
        <v>21</v>
      </c>
      <c r="C40" s="5" t="s">
        <v>42</v>
      </c>
      <c r="D40" s="7">
        <f t="shared" si="4"/>
        <v>578.84</v>
      </c>
      <c r="E40" s="7">
        <v>208.4</v>
      </c>
      <c r="F40" s="7">
        <v>370.44</v>
      </c>
      <c r="G40" s="7"/>
      <c r="H40" s="7"/>
      <c r="I40" s="5" t="s">
        <v>6</v>
      </c>
    </row>
    <row r="41" spans="1:9" ht="37.5" x14ac:dyDescent="0.25">
      <c r="A41" s="5">
        <v>16</v>
      </c>
      <c r="B41" s="6" t="s">
        <v>47</v>
      </c>
      <c r="C41" s="5" t="s">
        <v>42</v>
      </c>
      <c r="D41" s="7">
        <f t="shared" si="4"/>
        <v>309.01299999999998</v>
      </c>
      <c r="E41" s="7">
        <v>120.1</v>
      </c>
      <c r="F41" s="7">
        <v>188.91300000000001</v>
      </c>
      <c r="G41" s="7"/>
      <c r="H41" s="7"/>
      <c r="I41" s="5" t="s">
        <v>6</v>
      </c>
    </row>
    <row r="42" spans="1:9" ht="37.5" x14ac:dyDescent="0.25">
      <c r="A42" s="5">
        <v>17</v>
      </c>
      <c r="B42" s="6" t="s">
        <v>22</v>
      </c>
      <c r="C42" s="5" t="s">
        <v>42</v>
      </c>
      <c r="D42" s="7">
        <f t="shared" si="4"/>
        <v>1861.6</v>
      </c>
      <c r="E42" s="7">
        <v>861.6</v>
      </c>
      <c r="F42" s="7">
        <v>1000</v>
      </c>
      <c r="G42" s="7"/>
      <c r="H42" s="7"/>
      <c r="I42" s="5" t="s">
        <v>6</v>
      </c>
    </row>
    <row r="43" spans="1:9" ht="37.5" x14ac:dyDescent="0.25">
      <c r="A43" s="5">
        <v>18</v>
      </c>
      <c r="B43" s="6" t="s">
        <v>23</v>
      </c>
      <c r="C43" s="5">
        <v>2015</v>
      </c>
      <c r="D43" s="7">
        <f t="shared" si="4"/>
        <v>21.038</v>
      </c>
      <c r="E43" s="7"/>
      <c r="F43" s="7">
        <v>21.038</v>
      </c>
      <c r="G43" s="7"/>
      <c r="H43" s="7"/>
      <c r="I43" s="5" t="s">
        <v>6</v>
      </c>
    </row>
    <row r="44" spans="1:9" ht="37.5" x14ac:dyDescent="0.25">
      <c r="A44" s="5">
        <v>19</v>
      </c>
      <c r="B44" s="6" t="s">
        <v>24</v>
      </c>
      <c r="C44" s="5" t="s">
        <v>42</v>
      </c>
      <c r="D44" s="7">
        <f t="shared" si="4"/>
        <v>1150.8699999999999</v>
      </c>
      <c r="E44" s="7">
        <v>561.4</v>
      </c>
      <c r="F44" s="7">
        <v>589.47</v>
      </c>
      <c r="G44" s="7"/>
      <c r="H44" s="7"/>
      <c r="I44" s="5" t="s">
        <v>6</v>
      </c>
    </row>
    <row r="45" spans="1:9" ht="56.25" x14ac:dyDescent="0.25">
      <c r="A45" s="5">
        <v>20</v>
      </c>
      <c r="B45" s="6" t="s">
        <v>25</v>
      </c>
      <c r="C45" s="5" t="s">
        <v>42</v>
      </c>
      <c r="D45" s="7">
        <f t="shared" si="4"/>
        <v>1919.25</v>
      </c>
      <c r="E45" s="7">
        <v>919.25</v>
      </c>
      <c r="F45" s="7">
        <v>1000</v>
      </c>
      <c r="G45" s="7"/>
      <c r="H45" s="7"/>
      <c r="I45" s="5" t="s">
        <v>6</v>
      </c>
    </row>
    <row r="46" spans="1:9" ht="37.5" x14ac:dyDescent="0.25">
      <c r="A46" s="5">
        <v>21</v>
      </c>
      <c r="B46" s="6" t="s">
        <v>26</v>
      </c>
      <c r="C46" s="5" t="s">
        <v>42</v>
      </c>
      <c r="D46" s="7">
        <f t="shared" si="4"/>
        <v>1082.1199999999999</v>
      </c>
      <c r="E46" s="7">
        <v>500</v>
      </c>
      <c r="F46" s="7">
        <v>582.12</v>
      </c>
      <c r="G46" s="7"/>
      <c r="H46" s="7"/>
      <c r="I46" s="5" t="s">
        <v>6</v>
      </c>
    </row>
    <row r="47" spans="1:9" ht="37.5" x14ac:dyDescent="0.25">
      <c r="A47" s="5">
        <v>22</v>
      </c>
      <c r="B47" s="6" t="s">
        <v>27</v>
      </c>
      <c r="C47" s="5">
        <v>2015</v>
      </c>
      <c r="D47" s="7">
        <f t="shared" si="4"/>
        <v>14.715</v>
      </c>
      <c r="E47" s="7"/>
      <c r="F47" s="7">
        <v>14.715</v>
      </c>
      <c r="G47" s="7"/>
      <c r="H47" s="7"/>
      <c r="I47" s="5" t="s">
        <v>6</v>
      </c>
    </row>
    <row r="48" spans="1:9" ht="37.5" x14ac:dyDescent="0.25">
      <c r="A48" s="5">
        <v>23</v>
      </c>
      <c r="B48" s="6" t="s">
        <v>69</v>
      </c>
      <c r="C48" s="5" t="s">
        <v>42</v>
      </c>
      <c r="D48" s="7">
        <f t="shared" si="4"/>
        <v>61.610999999999997</v>
      </c>
      <c r="E48" s="7">
        <v>43.3</v>
      </c>
      <c r="F48" s="7">
        <v>18.311</v>
      </c>
      <c r="G48" s="7"/>
      <c r="H48" s="7"/>
      <c r="I48" s="5" t="s">
        <v>6</v>
      </c>
    </row>
    <row r="49" spans="1:11" ht="37.5" x14ac:dyDescent="0.25">
      <c r="A49" s="5">
        <v>24</v>
      </c>
      <c r="B49" s="6" t="s">
        <v>28</v>
      </c>
      <c r="C49" s="5" t="s">
        <v>42</v>
      </c>
      <c r="D49" s="7">
        <f t="shared" si="4"/>
        <v>148.995</v>
      </c>
      <c r="E49" s="7">
        <v>63</v>
      </c>
      <c r="F49" s="7">
        <v>85.995000000000005</v>
      </c>
      <c r="G49" s="7"/>
      <c r="H49" s="7"/>
      <c r="I49" s="5" t="s">
        <v>6</v>
      </c>
    </row>
    <row r="50" spans="1:11" ht="37.5" x14ac:dyDescent="0.25">
      <c r="A50" s="5">
        <v>25</v>
      </c>
      <c r="B50" s="6" t="s">
        <v>29</v>
      </c>
      <c r="C50" s="5">
        <v>2015</v>
      </c>
      <c r="D50" s="7">
        <f t="shared" si="4"/>
        <v>77.540999999999997</v>
      </c>
      <c r="E50" s="7"/>
      <c r="F50" s="7">
        <v>77.540999999999997</v>
      </c>
      <c r="G50" s="7"/>
      <c r="H50" s="7"/>
      <c r="I50" s="5" t="s">
        <v>6</v>
      </c>
    </row>
    <row r="51" spans="1:11" ht="37.5" x14ac:dyDescent="0.25">
      <c r="A51" s="5">
        <v>26</v>
      </c>
      <c r="B51" s="6" t="s">
        <v>30</v>
      </c>
      <c r="C51" s="5" t="s">
        <v>42</v>
      </c>
      <c r="D51" s="7">
        <f t="shared" si="4"/>
        <v>205</v>
      </c>
      <c r="E51" s="7">
        <v>100</v>
      </c>
      <c r="F51" s="7">
        <v>105</v>
      </c>
      <c r="G51" s="7"/>
      <c r="H51" s="7"/>
      <c r="I51" s="5" t="s">
        <v>6</v>
      </c>
    </row>
    <row r="52" spans="1:11" ht="37.5" x14ac:dyDescent="0.25">
      <c r="A52" s="5">
        <v>27</v>
      </c>
      <c r="B52" s="6" t="s">
        <v>39</v>
      </c>
      <c r="C52" s="5" t="s">
        <v>42</v>
      </c>
      <c r="D52" s="7">
        <f t="shared" si="4"/>
        <v>1083.0740000000001</v>
      </c>
      <c r="E52" s="7">
        <v>225.78</v>
      </c>
      <c r="F52" s="7">
        <v>857.29399999999998</v>
      </c>
      <c r="G52" s="7"/>
      <c r="H52" s="7"/>
      <c r="I52" s="5" t="s">
        <v>6</v>
      </c>
    </row>
    <row r="53" spans="1:11" ht="37.5" x14ac:dyDescent="0.25">
      <c r="A53" s="5">
        <v>28</v>
      </c>
      <c r="B53" s="6" t="s">
        <v>31</v>
      </c>
      <c r="C53" s="5">
        <v>2015</v>
      </c>
      <c r="D53" s="7">
        <f t="shared" si="4"/>
        <v>506.55900000000003</v>
      </c>
      <c r="E53" s="7"/>
      <c r="F53" s="7">
        <v>506.55900000000003</v>
      </c>
      <c r="G53" s="7"/>
      <c r="H53" s="7"/>
      <c r="I53" s="5" t="s">
        <v>6</v>
      </c>
    </row>
    <row r="54" spans="1:11" ht="37.5" x14ac:dyDescent="0.25">
      <c r="A54" s="5">
        <v>29</v>
      </c>
      <c r="B54" s="6" t="s">
        <v>40</v>
      </c>
      <c r="C54" s="5">
        <v>2015</v>
      </c>
      <c r="D54" s="7">
        <f t="shared" si="4"/>
        <v>238</v>
      </c>
      <c r="E54" s="7"/>
      <c r="F54" s="7">
        <v>238</v>
      </c>
      <c r="G54" s="7"/>
      <c r="H54" s="7"/>
      <c r="I54" s="5" t="s">
        <v>6</v>
      </c>
    </row>
    <row r="55" spans="1:11" ht="56.25" x14ac:dyDescent="0.25">
      <c r="A55" s="5">
        <v>30</v>
      </c>
      <c r="B55" s="6" t="s">
        <v>70</v>
      </c>
      <c r="C55" s="5" t="s">
        <v>42</v>
      </c>
      <c r="D55" s="7">
        <f t="shared" si="4"/>
        <v>282.74599999999998</v>
      </c>
      <c r="E55" s="7">
        <v>39.380000000000003</v>
      </c>
      <c r="F55" s="7">
        <v>243.36600000000001</v>
      </c>
      <c r="G55" s="7"/>
      <c r="H55" s="7"/>
      <c r="I55" s="5" t="s">
        <v>6</v>
      </c>
    </row>
    <row r="56" spans="1:11" ht="56.25" x14ac:dyDescent="0.25">
      <c r="A56" s="5">
        <v>31</v>
      </c>
      <c r="B56" s="6" t="s">
        <v>41</v>
      </c>
      <c r="C56" s="5" t="s">
        <v>42</v>
      </c>
      <c r="D56" s="7">
        <f t="shared" si="4"/>
        <v>19.917999999999999</v>
      </c>
      <c r="E56" s="7">
        <v>2.4239999999999999</v>
      </c>
      <c r="F56" s="7">
        <v>17.494</v>
      </c>
      <c r="G56" s="7"/>
      <c r="H56" s="7"/>
      <c r="I56" s="5" t="s">
        <v>6</v>
      </c>
    </row>
    <row r="57" spans="1:11" ht="56.25" x14ac:dyDescent="0.25">
      <c r="A57" s="5">
        <v>32</v>
      </c>
      <c r="B57" s="6" t="s">
        <v>56</v>
      </c>
      <c r="C57" s="5">
        <v>2014</v>
      </c>
      <c r="D57" s="7">
        <f>E57+F57+G57+H57</f>
        <v>0.55000000000000004</v>
      </c>
      <c r="E57" s="7">
        <v>0.55000000000000004</v>
      </c>
      <c r="F57" s="7"/>
      <c r="G57" s="7"/>
      <c r="H57" s="7"/>
      <c r="I57" s="5" t="s">
        <v>6</v>
      </c>
    </row>
    <row r="58" spans="1:11" ht="37.5" x14ac:dyDescent="0.25">
      <c r="A58" s="5">
        <v>33</v>
      </c>
      <c r="B58" s="6" t="s">
        <v>74</v>
      </c>
      <c r="C58" s="5">
        <v>2015</v>
      </c>
      <c r="D58" s="7">
        <f>E58+F58+G58+H58</f>
        <v>99.6</v>
      </c>
      <c r="E58" s="7"/>
      <c r="F58" s="7">
        <v>99.6</v>
      </c>
      <c r="G58" s="7"/>
      <c r="H58" s="7"/>
      <c r="I58" s="5" t="s">
        <v>6</v>
      </c>
    </row>
    <row r="59" spans="1:11" ht="18.75" x14ac:dyDescent="0.25">
      <c r="A59" s="5"/>
      <c r="B59" s="6" t="s">
        <v>82</v>
      </c>
      <c r="C59" s="5"/>
      <c r="D59" s="7">
        <f>SUM(D26:D58)</f>
        <v>37155.762000000002</v>
      </c>
      <c r="E59" s="7">
        <f t="shared" ref="E59:H59" si="5">SUM(E26:E58)</f>
        <v>16985.261999999999</v>
      </c>
      <c r="F59" s="7">
        <f t="shared" si="5"/>
        <v>20170.5</v>
      </c>
      <c r="G59" s="7">
        <f t="shared" si="5"/>
        <v>0</v>
      </c>
      <c r="H59" s="7">
        <f t="shared" si="5"/>
        <v>0</v>
      </c>
      <c r="I59" s="5"/>
      <c r="K59" s="8"/>
    </row>
    <row r="60" spans="1:11" ht="18.75" x14ac:dyDescent="0.25">
      <c r="A60" s="5"/>
      <c r="B60" s="17" t="s">
        <v>77</v>
      </c>
      <c r="C60" s="5"/>
      <c r="D60" s="7"/>
      <c r="E60" s="7"/>
      <c r="F60" s="7"/>
      <c r="G60" s="7"/>
      <c r="H60" s="7"/>
      <c r="I60" s="5"/>
      <c r="K60" s="9"/>
    </row>
    <row r="61" spans="1:11" ht="37.5" x14ac:dyDescent="0.25">
      <c r="A61" s="5">
        <v>1</v>
      </c>
      <c r="B61" s="6" t="s">
        <v>32</v>
      </c>
      <c r="C61" s="5" t="s">
        <v>44</v>
      </c>
      <c r="D61" s="7">
        <f>E61+F61+G61+H61</f>
        <v>1162.5999999999999</v>
      </c>
      <c r="E61" s="7">
        <v>274.60000000000002</v>
      </c>
      <c r="F61" s="7">
        <v>288</v>
      </c>
      <c r="G61" s="7">
        <v>300</v>
      </c>
      <c r="H61" s="7">
        <v>300</v>
      </c>
      <c r="I61" s="5" t="s">
        <v>6</v>
      </c>
    </row>
    <row r="62" spans="1:11" ht="18.75" x14ac:dyDescent="0.25">
      <c r="A62" s="5"/>
      <c r="B62" s="6" t="s">
        <v>83</v>
      </c>
      <c r="C62" s="5"/>
      <c r="D62" s="7">
        <f>D61</f>
        <v>1162.5999999999999</v>
      </c>
      <c r="E62" s="7">
        <f t="shared" ref="E62:H62" si="6">E61</f>
        <v>274.60000000000002</v>
      </c>
      <c r="F62" s="7">
        <f t="shared" si="6"/>
        <v>288</v>
      </c>
      <c r="G62" s="7">
        <f t="shared" si="6"/>
        <v>300</v>
      </c>
      <c r="H62" s="7">
        <f t="shared" si="6"/>
        <v>300</v>
      </c>
      <c r="I62" s="5"/>
    </row>
    <row r="63" spans="1:11" ht="18.75" x14ac:dyDescent="0.25">
      <c r="A63" s="5"/>
      <c r="B63" s="17" t="s">
        <v>78</v>
      </c>
      <c r="C63" s="5"/>
      <c r="D63" s="7"/>
      <c r="E63" s="7"/>
      <c r="F63" s="7"/>
      <c r="G63" s="7"/>
      <c r="H63" s="7"/>
      <c r="I63" s="5"/>
    </row>
    <row r="64" spans="1:11" ht="75" x14ac:dyDescent="0.25">
      <c r="A64" s="5">
        <v>1</v>
      </c>
      <c r="B64" s="6" t="s">
        <v>59</v>
      </c>
      <c r="C64" s="5" t="s">
        <v>44</v>
      </c>
      <c r="D64" s="7">
        <f>E64+F64+G64+H64</f>
        <v>19777.5</v>
      </c>
      <c r="E64" s="10">
        <f>E66+E67+E68+E69+E70+E71</f>
        <v>3740</v>
      </c>
      <c r="F64" s="10">
        <f t="shared" ref="F64:H64" si="7">F66+F67+F68+F69+F70+F71</f>
        <v>8037.5</v>
      </c>
      <c r="G64" s="10">
        <f t="shared" si="7"/>
        <v>4000</v>
      </c>
      <c r="H64" s="10">
        <f t="shared" si="7"/>
        <v>4000</v>
      </c>
      <c r="I64" s="5" t="s">
        <v>6</v>
      </c>
    </row>
    <row r="65" spans="1:9" ht="18.75" x14ac:dyDescent="0.25">
      <c r="A65" s="5"/>
      <c r="B65" s="6" t="s">
        <v>60</v>
      </c>
      <c r="C65" s="5"/>
      <c r="D65" s="7"/>
      <c r="E65" s="10"/>
      <c r="F65" s="10"/>
      <c r="G65" s="10"/>
      <c r="H65" s="10"/>
      <c r="I65" s="5"/>
    </row>
    <row r="66" spans="1:9" ht="56.25" x14ac:dyDescent="0.25">
      <c r="A66" s="5"/>
      <c r="B66" s="6" t="s">
        <v>61</v>
      </c>
      <c r="C66" s="5">
        <v>2015</v>
      </c>
      <c r="D66" s="7">
        <f>E66+F66+G66+H66</f>
        <v>87.1</v>
      </c>
      <c r="E66" s="10"/>
      <c r="F66" s="10">
        <v>87.1</v>
      </c>
      <c r="G66" s="10"/>
      <c r="H66" s="10"/>
      <c r="I66" s="5"/>
    </row>
    <row r="67" spans="1:9" ht="56.25" x14ac:dyDescent="0.25">
      <c r="A67" s="5"/>
      <c r="B67" s="6" t="s">
        <v>62</v>
      </c>
      <c r="C67" s="5"/>
      <c r="D67" s="7">
        <f t="shared" ref="D67:D71" si="8">E67+F67+G67+H67</f>
        <v>0</v>
      </c>
      <c r="E67" s="10"/>
      <c r="F67" s="10"/>
      <c r="G67" s="10"/>
      <c r="H67" s="10"/>
      <c r="I67" s="5"/>
    </row>
    <row r="68" spans="1:9" ht="37.5" x14ac:dyDescent="0.25">
      <c r="A68" s="5"/>
      <c r="B68" s="6" t="s">
        <v>63</v>
      </c>
      <c r="C68" s="5" t="s">
        <v>44</v>
      </c>
      <c r="D68" s="7">
        <f t="shared" si="8"/>
        <v>15751.137000000001</v>
      </c>
      <c r="E68" s="10">
        <v>3740</v>
      </c>
      <c r="F68" s="10">
        <v>4011.1370000000002</v>
      </c>
      <c r="G68" s="10">
        <v>4000</v>
      </c>
      <c r="H68" s="10">
        <v>4000</v>
      </c>
      <c r="I68" s="5"/>
    </row>
    <row r="69" spans="1:9" ht="56.25" x14ac:dyDescent="0.25">
      <c r="A69" s="5"/>
      <c r="B69" s="6" t="s">
        <v>64</v>
      </c>
      <c r="C69" s="5">
        <v>2015</v>
      </c>
      <c r="D69" s="7">
        <f t="shared" si="8"/>
        <v>3151</v>
      </c>
      <c r="E69" s="10"/>
      <c r="F69" s="10">
        <v>3151</v>
      </c>
      <c r="G69" s="10"/>
      <c r="H69" s="10"/>
      <c r="I69" s="5"/>
    </row>
    <row r="70" spans="1:9" ht="56.25" x14ac:dyDescent="0.25">
      <c r="A70" s="5"/>
      <c r="B70" s="6" t="s">
        <v>65</v>
      </c>
      <c r="C70" s="5"/>
      <c r="D70" s="7">
        <f>E70+F70+G70+H70</f>
        <v>0</v>
      </c>
      <c r="E70" s="10"/>
      <c r="F70" s="10"/>
      <c r="G70" s="10"/>
      <c r="H70" s="10"/>
      <c r="I70" s="5"/>
    </row>
    <row r="71" spans="1:9" ht="37.5" x14ac:dyDescent="0.25">
      <c r="A71" s="5"/>
      <c r="B71" s="6" t="s">
        <v>66</v>
      </c>
      <c r="C71" s="5">
        <v>2015</v>
      </c>
      <c r="D71" s="7">
        <f t="shared" si="8"/>
        <v>788.26300000000003</v>
      </c>
      <c r="E71" s="10"/>
      <c r="F71" s="10">
        <v>788.26300000000003</v>
      </c>
      <c r="G71" s="10"/>
      <c r="H71" s="10"/>
      <c r="I71" s="5"/>
    </row>
    <row r="72" spans="1:9" ht="18.75" x14ac:dyDescent="0.25">
      <c r="A72" s="5"/>
      <c r="B72" s="6" t="s">
        <v>84</v>
      </c>
      <c r="C72" s="5"/>
      <c r="D72" s="7">
        <f>D64</f>
        <v>19777.5</v>
      </c>
      <c r="E72" s="7">
        <f t="shared" ref="E72:H72" si="9">E64</f>
        <v>3740</v>
      </c>
      <c r="F72" s="7">
        <f t="shared" si="9"/>
        <v>8037.5</v>
      </c>
      <c r="G72" s="7">
        <f t="shared" si="9"/>
        <v>4000</v>
      </c>
      <c r="H72" s="7">
        <f t="shared" si="9"/>
        <v>4000</v>
      </c>
      <c r="I72" s="5"/>
    </row>
    <row r="73" spans="1:9" ht="56.25" x14ac:dyDescent="0.25">
      <c r="A73" s="5"/>
      <c r="B73" s="17" t="s">
        <v>88</v>
      </c>
      <c r="C73" s="5"/>
      <c r="D73" s="7"/>
      <c r="E73" s="7"/>
      <c r="F73" s="7"/>
      <c r="G73" s="7"/>
      <c r="H73" s="7"/>
      <c r="I73" s="5"/>
    </row>
    <row r="74" spans="1:9" ht="75" x14ac:dyDescent="0.25">
      <c r="A74" s="5">
        <v>1</v>
      </c>
      <c r="B74" s="6" t="s">
        <v>52</v>
      </c>
      <c r="C74" s="5" t="s">
        <v>55</v>
      </c>
      <c r="D74" s="7">
        <f>E74+F74+G74+H74</f>
        <v>38080</v>
      </c>
      <c r="E74" s="7"/>
      <c r="F74" s="7">
        <v>12100</v>
      </c>
      <c r="G74" s="7">
        <v>12680</v>
      </c>
      <c r="H74" s="7">
        <v>13300</v>
      </c>
      <c r="I74" s="5" t="s">
        <v>6</v>
      </c>
    </row>
    <row r="75" spans="1:9" ht="37.5" x14ac:dyDescent="0.25">
      <c r="A75" s="5">
        <v>2</v>
      </c>
      <c r="B75" s="6" t="s">
        <v>51</v>
      </c>
      <c r="C75" s="5">
        <v>2015</v>
      </c>
      <c r="D75" s="7">
        <f t="shared" ref="D75" si="10">E75+F75+G75+H75</f>
        <v>1175</v>
      </c>
      <c r="E75" s="10"/>
      <c r="F75" s="10">
        <v>1175</v>
      </c>
      <c r="G75" s="10"/>
      <c r="H75" s="10"/>
      <c r="I75" s="5" t="s">
        <v>6</v>
      </c>
    </row>
    <row r="76" spans="1:9" ht="56.25" x14ac:dyDescent="0.25">
      <c r="A76" s="5">
        <v>3</v>
      </c>
      <c r="B76" s="6" t="s">
        <v>48</v>
      </c>
      <c r="C76" s="5">
        <v>2015</v>
      </c>
      <c r="D76" s="7">
        <f t="shared" ref="D76" si="11">E76+F76+G76</f>
        <v>6269</v>
      </c>
      <c r="E76" s="7"/>
      <c r="F76" s="7">
        <v>6269</v>
      </c>
      <c r="G76" s="7"/>
      <c r="H76" s="7"/>
      <c r="I76" s="5" t="s">
        <v>33</v>
      </c>
    </row>
    <row r="77" spans="1:9" ht="56.25" x14ac:dyDescent="0.25">
      <c r="A77" s="5">
        <v>4</v>
      </c>
      <c r="B77" s="6" t="s">
        <v>58</v>
      </c>
      <c r="C77" s="5" t="s">
        <v>44</v>
      </c>
      <c r="D77" s="7">
        <f>E77+F77+G77+H77</f>
        <v>50482.1</v>
      </c>
      <c r="E77" s="10">
        <v>35482.1</v>
      </c>
      <c r="F77" s="10">
        <v>3000</v>
      </c>
      <c r="G77" s="10">
        <v>6000</v>
      </c>
      <c r="H77" s="10">
        <v>6000</v>
      </c>
      <c r="I77" s="5" t="s">
        <v>33</v>
      </c>
    </row>
    <row r="78" spans="1:9" ht="56.25" x14ac:dyDescent="0.25">
      <c r="A78" s="5">
        <v>5</v>
      </c>
      <c r="B78" s="6" t="s">
        <v>53</v>
      </c>
      <c r="C78" s="5" t="s">
        <v>55</v>
      </c>
      <c r="D78" s="7">
        <f>E78+F78+G78+H78</f>
        <v>610</v>
      </c>
      <c r="E78" s="7"/>
      <c r="F78" s="7">
        <v>210</v>
      </c>
      <c r="G78" s="7">
        <v>200</v>
      </c>
      <c r="H78" s="7">
        <v>200</v>
      </c>
      <c r="I78" s="5" t="s">
        <v>33</v>
      </c>
    </row>
    <row r="79" spans="1:9" ht="93.75" x14ac:dyDescent="0.25">
      <c r="A79" s="5">
        <v>6</v>
      </c>
      <c r="B79" s="6" t="s">
        <v>49</v>
      </c>
      <c r="C79" s="5">
        <v>2015</v>
      </c>
      <c r="D79" s="7">
        <f t="shared" ref="D79:D81" si="12">E79+F79+G79</f>
        <v>500</v>
      </c>
      <c r="E79" s="7"/>
      <c r="F79" s="7">
        <v>500</v>
      </c>
      <c r="G79" s="7"/>
      <c r="H79" s="7"/>
      <c r="I79" s="5" t="s">
        <v>54</v>
      </c>
    </row>
    <row r="80" spans="1:9" ht="93.75" x14ac:dyDescent="0.25">
      <c r="A80" s="5">
        <v>7</v>
      </c>
      <c r="B80" s="6" t="s">
        <v>50</v>
      </c>
      <c r="C80" s="5">
        <v>2015</v>
      </c>
      <c r="D80" s="7">
        <f t="shared" si="12"/>
        <v>2000</v>
      </c>
      <c r="E80" s="7"/>
      <c r="F80" s="7">
        <v>2000</v>
      </c>
      <c r="G80" s="7"/>
      <c r="H80" s="7"/>
      <c r="I80" s="5" t="s">
        <v>54</v>
      </c>
    </row>
    <row r="81" spans="1:9" ht="93.75" x14ac:dyDescent="0.25">
      <c r="A81" s="5">
        <v>8</v>
      </c>
      <c r="B81" s="6" t="s">
        <v>89</v>
      </c>
      <c r="C81" s="5">
        <v>2015</v>
      </c>
      <c r="D81" s="7">
        <f t="shared" si="12"/>
        <v>1000</v>
      </c>
      <c r="E81" s="7"/>
      <c r="F81" s="7">
        <v>1000</v>
      </c>
      <c r="G81" s="7"/>
      <c r="H81" s="7"/>
      <c r="I81" s="5" t="s">
        <v>54</v>
      </c>
    </row>
    <row r="82" spans="1:9" ht="18.75" x14ac:dyDescent="0.25">
      <c r="A82" s="5"/>
      <c r="B82" s="6" t="s">
        <v>85</v>
      </c>
      <c r="C82" s="5"/>
      <c r="D82" s="7">
        <f>SUM(D74:D81)</f>
        <v>100116.1</v>
      </c>
      <c r="E82" s="7">
        <f t="shared" ref="E82:H82" si="13">SUM(E74:E81)</f>
        <v>35482.1</v>
      </c>
      <c r="F82" s="7">
        <f t="shared" si="13"/>
        <v>26254</v>
      </c>
      <c r="G82" s="7">
        <f t="shared" si="13"/>
        <v>18880</v>
      </c>
      <c r="H82" s="7">
        <f t="shared" si="13"/>
        <v>19500</v>
      </c>
      <c r="I82" s="5"/>
    </row>
    <row r="83" spans="1:9" ht="18.75" x14ac:dyDescent="0.25">
      <c r="A83" s="5"/>
      <c r="B83" s="6"/>
      <c r="C83" s="5"/>
      <c r="D83" s="7"/>
      <c r="E83" s="7"/>
      <c r="F83" s="7"/>
      <c r="G83" s="7"/>
      <c r="H83" s="7"/>
      <c r="I83" s="5"/>
    </row>
    <row r="84" spans="1:9" s="9" customFormat="1" ht="18.75" x14ac:dyDescent="0.2">
      <c r="A84" s="17"/>
      <c r="B84" s="14" t="s">
        <v>34</v>
      </c>
      <c r="C84" s="17"/>
      <c r="D84" s="15">
        <f>D16+D19+D24+D59+D62+D72+D82</f>
        <v>269313.05300000001</v>
      </c>
      <c r="E84" s="15">
        <f t="shared" ref="E84:H84" si="14">E16+E19+E24+E59+E62+E72+E82</f>
        <v>92934.053</v>
      </c>
      <c r="F84" s="15">
        <f t="shared" si="14"/>
        <v>94531</v>
      </c>
      <c r="G84" s="15">
        <f t="shared" si="14"/>
        <v>46126</v>
      </c>
      <c r="H84" s="15">
        <f t="shared" si="14"/>
        <v>35722</v>
      </c>
      <c r="I84" s="17"/>
    </row>
    <row r="86" spans="1:9" x14ac:dyDescent="0.25">
      <c r="D86" s="13"/>
    </row>
    <row r="87" spans="1:9" x14ac:dyDescent="0.25">
      <c r="C87" s="18"/>
      <c r="D87" s="18"/>
      <c r="E87" s="13"/>
    </row>
    <row r="88" spans="1:9" x14ac:dyDescent="0.25">
      <c r="C88" s="18"/>
      <c r="D88" s="18"/>
      <c r="E88" s="8"/>
    </row>
  </sheetData>
  <mergeCells count="12">
    <mergeCell ref="C87:D87"/>
    <mergeCell ref="C88:D88"/>
    <mergeCell ref="F5:I5"/>
    <mergeCell ref="F6:I6"/>
    <mergeCell ref="F7:I7"/>
    <mergeCell ref="A8:I8"/>
    <mergeCell ref="A10:A11"/>
    <mergeCell ref="B10:B11"/>
    <mergeCell ref="C10:C11"/>
    <mergeCell ref="D10:D11"/>
    <mergeCell ref="E10:H10"/>
    <mergeCell ref="I10:I11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74" orientation="landscape" verticalDpi="0" r:id="rId1"/>
  <rowBreaks count="2" manualBreakCount="2">
    <brk id="41" max="8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2015-06-02T07:00:55Z</dcterms:modified>
</cp:coreProperties>
</file>